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Adatok" sheetId="1" r:id="rId1"/>
    <sheet name="Hisztogram" sheetId="6" r:id="rId2"/>
    <sheet name="Pontdiagramok" sheetId="2" r:id="rId3"/>
    <sheet name="Valszám-adatbázis1" sheetId="7" r:id="rId4"/>
  </sheets>
  <calcPr calcId="14562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13" i="1"/>
  <c r="I18" i="1"/>
  <c r="I17" i="1"/>
  <c r="C4" i="7" l="1"/>
  <c r="C3" i="7"/>
  <c r="C2" i="7"/>
  <c r="B4" i="7"/>
  <c r="B3" i="7"/>
  <c r="B2" i="7"/>
  <c r="H13" i="1"/>
  <c r="J10" i="1"/>
  <c r="K10" i="1"/>
  <c r="K3" i="1"/>
  <c r="K4" i="1"/>
  <c r="K5" i="1"/>
  <c r="K6" i="1"/>
  <c r="K7" i="1"/>
  <c r="K8" i="1"/>
  <c r="K9" i="1"/>
  <c r="K2" i="1"/>
  <c r="J3" i="1"/>
  <c r="J4" i="1"/>
  <c r="J5" i="1"/>
  <c r="J6" i="1"/>
  <c r="J7" i="1"/>
  <c r="J8" i="1"/>
  <c r="J9" i="1"/>
  <c r="J2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<sst xmlns="http://schemas.openxmlformats.org/spreadsheetml/2006/main" count="51" uniqueCount="34">
  <si>
    <t>Kor</t>
  </si>
  <si>
    <t>Nem</t>
  </si>
  <si>
    <t>Balkezes</t>
  </si>
  <si>
    <t>Cipőméret</t>
  </si>
  <si>
    <t>Magasság</t>
  </si>
  <si>
    <t>Utazás az egyetemig (perc)</t>
  </si>
  <si>
    <t>Valszám jegy</t>
  </si>
  <si>
    <t>Statisztika jegy</t>
  </si>
  <si>
    <t>Adatbázis1 jegy</t>
  </si>
  <si>
    <t>n</t>
  </si>
  <si>
    <t>J</t>
  </si>
  <si>
    <t>f</t>
  </si>
  <si>
    <t>Medián</t>
  </si>
  <si>
    <t>Módusz</t>
  </si>
  <si>
    <t>Szórás</t>
  </si>
  <si>
    <t>Standardizált magasság:</t>
  </si>
  <si>
    <t>Rekesz</t>
  </si>
  <si>
    <t>Gyakoriság</t>
  </si>
  <si>
    <t>Utazás kvartilisek:</t>
  </si>
  <si>
    <t>20 - 23,75</t>
  </si>
  <si>
    <t>23,76 - 27,5</t>
  </si>
  <si>
    <t>27,6 - 36,25</t>
  </si>
  <si>
    <t>36,26 - 45</t>
  </si>
  <si>
    <t>Balkezes-nem Jaccard együtthatója:</t>
  </si>
  <si>
    <t>Férfi és balkezes</t>
  </si>
  <si>
    <t>Férfi vagy balkezes</t>
  </si>
  <si>
    <t>Q1</t>
  </si>
  <si>
    <t>Q3</t>
  </si>
  <si>
    <t>Valszám</t>
  </si>
  <si>
    <t>Adatbázis1</t>
  </si>
  <si>
    <t>Nincs kapcsolat a valszám és az adatbázis jegyek között, ahogy azt a diagram is mutatja.</t>
  </si>
  <si>
    <t>Átlag</t>
  </si>
  <si>
    <t>Magasság átlag:</t>
  </si>
  <si>
    <t>Magasság szórás: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</si>
</sst>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3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 applyBorder="1" applyAlignment="1"/>
    <xf numFmtId="0" fontId="1" fillId="0" borderId="2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Hisztogram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Gyakoriság</c:v>
          </c:tx>
          <c:invertIfNegative val="0"/>
          <c:cat>
            <c:strRef>
              <c:f>Hisztogram!$A$2:$A$5</c:f>
              <c:strCache>
                <c:ptCount val="4"/>
                <c:pt idx="0">
                  <c:v>20 - 23,75</c:v>
                </c:pt>
                <c:pt idx="1">
                  <c:v>23,76 - 27,5</c:v>
                </c:pt>
                <c:pt idx="2">
                  <c:v>27,6 - 36,25</c:v>
                </c:pt>
                <c:pt idx="3">
                  <c:v>36,26 - 45</c:v>
                </c:pt>
              </c:strCache>
            </c:strRef>
          </c:cat>
          <c:val>
            <c:numRef>
              <c:f>Hisztogram!$B$2:$B$5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6144"/>
        <c:axId val="118412416"/>
      </c:barChart>
      <c:catAx>
        <c:axId val="1184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Rekesz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412416"/>
        <c:crosses val="autoZero"/>
        <c:auto val="1"/>
        <c:lblAlgn val="ctr"/>
        <c:lblOffset val="100"/>
        <c:noMultiLvlLbl val="0"/>
      </c:catAx>
      <c:valAx>
        <c:axId val="11841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Gyakoriság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40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Cipőméret-magasság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Adatok!$D$1</c:f>
              <c:strCache>
                <c:ptCount val="1"/>
                <c:pt idx="0">
                  <c:v>Cipőméret</c:v>
                </c:pt>
              </c:strCache>
            </c:strRef>
          </c:tx>
          <c:spPr>
            <a:ln w="28575">
              <a:noFill/>
            </a:ln>
          </c:spPr>
          <c:xVal>
            <c:numRef>
              <c:f>Adatok!$D$2:$D$9</c:f>
              <c:numCache>
                <c:formatCode>General</c:formatCode>
                <c:ptCount val="8"/>
                <c:pt idx="0">
                  <c:v>39</c:v>
                </c:pt>
                <c:pt idx="1">
                  <c:v>41</c:v>
                </c:pt>
                <c:pt idx="2">
                  <c:v>45</c:v>
                </c:pt>
                <c:pt idx="3">
                  <c:v>38</c:v>
                </c:pt>
                <c:pt idx="4">
                  <c:v>42</c:v>
                </c:pt>
                <c:pt idx="5">
                  <c:v>43</c:v>
                </c:pt>
                <c:pt idx="6">
                  <c:v>41</c:v>
                </c:pt>
                <c:pt idx="7">
                  <c:v>43</c:v>
                </c:pt>
              </c:numCache>
            </c:numRef>
          </c:xVal>
          <c:yVal>
            <c:numRef>
              <c:f>Adatok!$E$2:$E$9</c:f>
              <c:numCache>
                <c:formatCode>General</c:formatCode>
                <c:ptCount val="8"/>
                <c:pt idx="0">
                  <c:v>174</c:v>
                </c:pt>
                <c:pt idx="1">
                  <c:v>178</c:v>
                </c:pt>
                <c:pt idx="2">
                  <c:v>188</c:v>
                </c:pt>
                <c:pt idx="3">
                  <c:v>169</c:v>
                </c:pt>
                <c:pt idx="4">
                  <c:v>175</c:v>
                </c:pt>
                <c:pt idx="5">
                  <c:v>171</c:v>
                </c:pt>
                <c:pt idx="6">
                  <c:v>173</c:v>
                </c:pt>
                <c:pt idx="7">
                  <c:v>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91008"/>
        <c:axId val="118492544"/>
      </c:scatterChart>
      <c:valAx>
        <c:axId val="1184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92544"/>
        <c:crosses val="autoZero"/>
        <c:crossBetween val="midCat"/>
      </c:valAx>
      <c:valAx>
        <c:axId val="11849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9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Balkezes-Magasság</c:v>
          </c:tx>
          <c:spPr>
            <a:ln w="28575">
              <a:noFill/>
            </a:ln>
          </c:spPr>
          <c:xVal>
            <c:strRef>
              <c:f>Adatok!$C$2:$C$9</c:f>
              <c:strCache>
                <c:ptCount val="8"/>
                <c:pt idx="0">
                  <c:v>J</c:v>
                </c:pt>
                <c:pt idx="1">
                  <c:v>J</c:v>
                </c:pt>
                <c:pt idx="2">
                  <c:v>J</c:v>
                </c:pt>
                <c:pt idx="3">
                  <c:v>J</c:v>
                </c:pt>
                <c:pt idx="4">
                  <c:v>J</c:v>
                </c:pt>
                <c:pt idx="5">
                  <c:v>J</c:v>
                </c:pt>
                <c:pt idx="6">
                  <c:v>J</c:v>
                </c:pt>
                <c:pt idx="7">
                  <c:v>J</c:v>
                </c:pt>
              </c:strCache>
            </c:strRef>
          </c:xVal>
          <c:yVal>
            <c:numRef>
              <c:f>Adatok!$E$2:$E$9</c:f>
              <c:numCache>
                <c:formatCode>General</c:formatCode>
                <c:ptCount val="8"/>
                <c:pt idx="0">
                  <c:v>174</c:v>
                </c:pt>
                <c:pt idx="1">
                  <c:v>178</c:v>
                </c:pt>
                <c:pt idx="2">
                  <c:v>188</c:v>
                </c:pt>
                <c:pt idx="3">
                  <c:v>169</c:v>
                </c:pt>
                <c:pt idx="4">
                  <c:v>175</c:v>
                </c:pt>
                <c:pt idx="5">
                  <c:v>171</c:v>
                </c:pt>
                <c:pt idx="6">
                  <c:v>173</c:v>
                </c:pt>
                <c:pt idx="7">
                  <c:v>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12640"/>
        <c:axId val="118518528"/>
      </c:scatterChart>
      <c:valAx>
        <c:axId val="1185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18528"/>
        <c:crosses val="autoZero"/>
        <c:crossBetween val="midCat"/>
      </c:valAx>
      <c:valAx>
        <c:axId val="11851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1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Jegyek</c:v>
          </c:tx>
          <c:spPr>
            <a:ln w="28575">
              <a:noFill/>
            </a:ln>
          </c:spPr>
          <c:xVal>
            <c:numRef>
              <c:f>'Valszám-adatbázis1'!$E$2:$E$9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'Valszám-adatbázis1'!$F$2:$F$9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Kvantilisek</c:v>
          </c:tx>
          <c:spPr>
            <a:ln w="28575">
              <a:noFill/>
            </a:ln>
          </c:spPr>
          <c:xVal>
            <c:numRef>
              <c:f>'Valszám-adatbázis1'!$B$2:$B$4</c:f>
              <c:numCache>
                <c:formatCode>General</c:formatCode>
                <c:ptCount val="3"/>
                <c:pt idx="0">
                  <c:v>2</c:v>
                </c:pt>
                <c:pt idx="1">
                  <c:v>2.5</c:v>
                </c:pt>
                <c:pt idx="2">
                  <c:v>4</c:v>
                </c:pt>
              </c:numCache>
            </c:numRef>
          </c:xVal>
          <c:yVal>
            <c:numRef>
              <c:f>'Valszám-adatbázis1'!$C$2:$C$4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80544"/>
        <c:axId val="121586432"/>
      </c:scatterChart>
      <c:valAx>
        <c:axId val="1215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86432"/>
        <c:crosses val="autoZero"/>
        <c:crossBetween val="midCat"/>
      </c:valAx>
      <c:valAx>
        <c:axId val="12158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80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9525</xdr:rowOff>
    </xdr:from>
    <xdr:to>
      <xdr:col>11</xdr:col>
      <xdr:colOff>123825</xdr:colOff>
      <xdr:row>15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9525</xdr:rowOff>
    </xdr:from>
    <xdr:to>
      <xdr:col>7</xdr:col>
      <xdr:colOff>152400</xdr:colOff>
      <xdr:row>15</xdr:row>
      <xdr:rowOff>76200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</xdr:row>
      <xdr:rowOff>19050</xdr:rowOff>
    </xdr:from>
    <xdr:to>
      <xdr:col>15</xdr:col>
      <xdr:colOff>276225</xdr:colOff>
      <xdr:row>15</xdr:row>
      <xdr:rowOff>85725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157162</xdr:rowOff>
    </xdr:from>
    <xdr:to>
      <xdr:col>15</xdr:col>
      <xdr:colOff>323850</xdr:colOff>
      <xdr:row>15</xdr:row>
      <xdr:rowOff>42862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3" sqref="C13:C20"/>
    </sheetView>
  </sheetViews>
  <sheetFormatPr defaultRowHeight="15" x14ac:dyDescent="0.25"/>
  <cols>
    <col min="4" max="4" width="10.42578125" customWidth="1"/>
    <col min="6" max="6" width="25" bestFit="1" customWidth="1"/>
    <col min="7" max="7" width="12.42578125" bestFit="1" customWidth="1"/>
    <col min="8" max="8" width="14.28515625" bestFit="1" customWidth="1"/>
    <col min="9" max="9" width="14.85546875" bestFit="1" customWidth="1"/>
    <col min="10" max="10" width="15.85546875" bestFit="1" customWidth="1"/>
    <col min="11" max="11" width="21.140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</v>
      </c>
      <c r="K1" t="s">
        <v>25</v>
      </c>
    </row>
    <row r="2" spans="1:12" x14ac:dyDescent="0.25">
      <c r="A2">
        <v>24</v>
      </c>
      <c r="B2" t="s">
        <v>9</v>
      </c>
      <c r="C2" s="7" t="s">
        <v>10</v>
      </c>
      <c r="D2">
        <v>39</v>
      </c>
      <c r="E2">
        <v>174</v>
      </c>
      <c r="F2">
        <v>30</v>
      </c>
      <c r="G2">
        <v>2</v>
      </c>
      <c r="I2">
        <v>5</v>
      </c>
      <c r="J2" s="7">
        <f>IF(AND(B2="f",C2="B"),1,0)</f>
        <v>0</v>
      </c>
      <c r="K2">
        <f>IF(OR(B2="f",C2="b"),1,0)</f>
        <v>0</v>
      </c>
    </row>
    <row r="3" spans="1:12" x14ac:dyDescent="0.25">
      <c r="A3">
        <v>24</v>
      </c>
      <c r="B3" t="s">
        <v>11</v>
      </c>
      <c r="C3" t="s">
        <v>10</v>
      </c>
      <c r="D3">
        <v>41</v>
      </c>
      <c r="E3">
        <v>178</v>
      </c>
      <c r="F3">
        <v>20</v>
      </c>
      <c r="G3">
        <v>5</v>
      </c>
      <c r="I3">
        <v>5</v>
      </c>
      <c r="J3" s="7">
        <f t="shared" ref="J3:J9" si="0">IF(AND(B3="f",C3="B"),1,0)</f>
        <v>0</v>
      </c>
      <c r="K3">
        <f t="shared" ref="K3:K9" si="1">IF(OR(B3="f",C3="b"),1,0)</f>
        <v>1</v>
      </c>
    </row>
    <row r="4" spans="1:12" x14ac:dyDescent="0.25">
      <c r="A4">
        <v>24</v>
      </c>
      <c r="B4" t="s">
        <v>11</v>
      </c>
      <c r="C4" t="s">
        <v>10</v>
      </c>
      <c r="D4">
        <v>45</v>
      </c>
      <c r="E4">
        <v>188</v>
      </c>
      <c r="F4">
        <v>25</v>
      </c>
      <c r="G4">
        <v>4</v>
      </c>
      <c r="I4">
        <v>4</v>
      </c>
      <c r="J4" s="7">
        <f t="shared" si="0"/>
        <v>0</v>
      </c>
      <c r="K4">
        <f t="shared" si="1"/>
        <v>1</v>
      </c>
    </row>
    <row r="5" spans="1:12" x14ac:dyDescent="0.25">
      <c r="A5">
        <v>24</v>
      </c>
      <c r="B5" t="s">
        <v>9</v>
      </c>
      <c r="C5" t="s">
        <v>10</v>
      </c>
      <c r="D5">
        <v>38</v>
      </c>
      <c r="E5">
        <v>169</v>
      </c>
      <c r="F5">
        <v>25</v>
      </c>
      <c r="G5">
        <v>3</v>
      </c>
      <c r="H5">
        <v>2</v>
      </c>
      <c r="I5">
        <v>3</v>
      </c>
      <c r="J5" s="7">
        <f t="shared" si="0"/>
        <v>0</v>
      </c>
      <c r="K5">
        <f t="shared" si="1"/>
        <v>0</v>
      </c>
    </row>
    <row r="6" spans="1:12" x14ac:dyDescent="0.25">
      <c r="A6">
        <v>24</v>
      </c>
      <c r="B6" t="s">
        <v>11</v>
      </c>
      <c r="C6" t="s">
        <v>10</v>
      </c>
      <c r="D6">
        <v>42</v>
      </c>
      <c r="E6">
        <v>175</v>
      </c>
      <c r="F6">
        <v>20</v>
      </c>
      <c r="G6">
        <v>4</v>
      </c>
      <c r="I6">
        <v>5</v>
      </c>
      <c r="J6" s="7">
        <f t="shared" si="0"/>
        <v>0</v>
      </c>
      <c r="K6">
        <f t="shared" si="1"/>
        <v>1</v>
      </c>
    </row>
    <row r="7" spans="1:12" x14ac:dyDescent="0.25">
      <c r="A7">
        <v>22</v>
      </c>
      <c r="B7" t="s">
        <v>11</v>
      </c>
      <c r="C7" t="s">
        <v>10</v>
      </c>
      <c r="D7">
        <v>43</v>
      </c>
      <c r="E7">
        <v>171</v>
      </c>
      <c r="F7">
        <v>40</v>
      </c>
      <c r="G7">
        <v>2</v>
      </c>
      <c r="I7">
        <v>5</v>
      </c>
      <c r="J7" s="7">
        <f t="shared" si="0"/>
        <v>0</v>
      </c>
      <c r="K7">
        <f t="shared" si="1"/>
        <v>1</v>
      </c>
    </row>
    <row r="8" spans="1:12" x14ac:dyDescent="0.25">
      <c r="A8">
        <v>22</v>
      </c>
      <c r="B8" t="s">
        <v>11</v>
      </c>
      <c r="C8" t="s">
        <v>10</v>
      </c>
      <c r="D8">
        <v>41</v>
      </c>
      <c r="E8">
        <v>173</v>
      </c>
      <c r="F8">
        <v>35</v>
      </c>
      <c r="G8">
        <v>2</v>
      </c>
      <c r="I8">
        <v>4</v>
      </c>
      <c r="J8" s="7">
        <f t="shared" si="0"/>
        <v>0</v>
      </c>
      <c r="K8">
        <f t="shared" si="1"/>
        <v>1</v>
      </c>
      <c r="L8" s="1"/>
    </row>
    <row r="9" spans="1:12" x14ac:dyDescent="0.25">
      <c r="A9">
        <v>22</v>
      </c>
      <c r="B9" t="s">
        <v>11</v>
      </c>
      <c r="C9" t="s">
        <v>10</v>
      </c>
      <c r="D9">
        <v>43</v>
      </c>
      <c r="E9">
        <v>178</v>
      </c>
      <c r="F9">
        <v>45</v>
      </c>
      <c r="G9">
        <v>2</v>
      </c>
      <c r="I9">
        <v>5</v>
      </c>
      <c r="J9" s="7">
        <f t="shared" si="0"/>
        <v>0</v>
      </c>
      <c r="K9">
        <f t="shared" si="1"/>
        <v>1</v>
      </c>
      <c r="L9" s="1"/>
    </row>
    <row r="10" spans="1:12" x14ac:dyDescent="0.25">
      <c r="J10" s="13">
        <f>SUM(J2:J9)</f>
        <v>0</v>
      </c>
      <c r="K10" s="14">
        <f>SUM(K2:K9)</f>
        <v>6</v>
      </c>
      <c r="L10" s="1"/>
    </row>
    <row r="11" spans="1:12" ht="15.75" thickBot="1" x14ac:dyDescent="0.3">
      <c r="K11" s="1"/>
      <c r="L11" s="1"/>
    </row>
    <row r="12" spans="1:12" x14ac:dyDescent="0.25">
      <c r="A12" s="6"/>
      <c r="B12" s="6"/>
      <c r="C12" t="s">
        <v>15</v>
      </c>
      <c r="F12" t="s">
        <v>18</v>
      </c>
      <c r="H12" t="s">
        <v>23</v>
      </c>
      <c r="K12" s="4" t="s">
        <v>6</v>
      </c>
      <c r="L12" s="4"/>
    </row>
    <row r="13" spans="1:12" x14ac:dyDescent="0.25">
      <c r="A13" s="1"/>
      <c r="B13" s="1"/>
      <c r="C13">
        <f>STANDARDIZE(E2,I$17,I$18)</f>
        <v>-0.29918120691651917</v>
      </c>
      <c r="F13">
        <f>_xlfn.QUARTILE.INC(F2:F9,0)</f>
        <v>20</v>
      </c>
      <c r="H13" s="15">
        <f>J10/K10</f>
        <v>0</v>
      </c>
      <c r="K13" s="1"/>
      <c r="L13" s="1"/>
    </row>
    <row r="14" spans="1:12" x14ac:dyDescent="0.25">
      <c r="A14" s="1"/>
      <c r="B14" s="1"/>
      <c r="C14">
        <f t="shared" ref="C14:C20" si="2">STANDARDIZE(E3,I$17,I$18)</f>
        <v>0.38466155174981032</v>
      </c>
      <c r="F14">
        <f>_xlfn.QUARTILE.INC(F2:F9,1)</f>
        <v>23.75</v>
      </c>
      <c r="K14" s="1" t="s">
        <v>31</v>
      </c>
      <c r="L14" s="1">
        <v>3</v>
      </c>
    </row>
    <row r="15" spans="1:12" x14ac:dyDescent="0.25">
      <c r="A15" s="1"/>
      <c r="B15" s="1"/>
      <c r="C15">
        <f t="shared" si="2"/>
        <v>2.094268448415634</v>
      </c>
      <c r="F15">
        <f>_xlfn.QUARTILE.INC(F2:F9,2)</f>
        <v>27.5</v>
      </c>
      <c r="K15" s="1" t="s">
        <v>12</v>
      </c>
      <c r="L15" s="1">
        <v>2.5</v>
      </c>
    </row>
    <row r="16" spans="1:12" x14ac:dyDescent="0.25">
      <c r="C16">
        <f t="shared" si="2"/>
        <v>-1.1539846552494311</v>
      </c>
      <c r="F16">
        <f>_xlfn.QUARTILE.INC(F2:F9,3)</f>
        <v>36.25</v>
      </c>
      <c r="K16" s="1" t="s">
        <v>13</v>
      </c>
      <c r="L16" s="1">
        <v>2</v>
      </c>
    </row>
    <row r="17" spans="3:12" x14ac:dyDescent="0.25">
      <c r="C17">
        <f t="shared" si="2"/>
        <v>-0.12822051724993677</v>
      </c>
      <c r="F17">
        <f>_xlfn.QUARTILE.INC(F2:F9,4)</f>
        <v>45</v>
      </c>
      <c r="H17" t="s">
        <v>32</v>
      </c>
      <c r="I17">
        <f>AVERAGE(E2:E9)</f>
        <v>175.75</v>
      </c>
      <c r="K17" s="5" t="s">
        <v>14</v>
      </c>
      <c r="L17" s="5">
        <v>1.1952286093343936</v>
      </c>
    </row>
    <row r="18" spans="3:12" x14ac:dyDescent="0.25">
      <c r="C18">
        <f t="shared" si="2"/>
        <v>-0.81206327591626626</v>
      </c>
      <c r="H18" t="s">
        <v>33</v>
      </c>
      <c r="I18">
        <f>STDEV(E2:E9)</f>
        <v>5.8492978821637829</v>
      </c>
    </row>
    <row r="19" spans="3:12" x14ac:dyDescent="0.25">
      <c r="C19">
        <f t="shared" si="2"/>
        <v>-0.47014189658310152</v>
      </c>
    </row>
    <row r="20" spans="3:12" x14ac:dyDescent="0.25">
      <c r="C20">
        <f t="shared" si="2"/>
        <v>0.38466155174981032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2" sqref="B12"/>
    </sheetView>
  </sheetViews>
  <sheetFormatPr defaultRowHeight="15" x14ac:dyDescent="0.25"/>
  <cols>
    <col min="1" max="1" width="10.7109375" style="12" bestFit="1" customWidth="1"/>
    <col min="2" max="2" width="11.42578125" bestFit="1" customWidth="1"/>
  </cols>
  <sheetData>
    <row r="1" spans="1:2" x14ac:dyDescent="0.25">
      <c r="A1" s="9" t="s">
        <v>16</v>
      </c>
      <c r="B1" s="3" t="s">
        <v>17</v>
      </c>
    </row>
    <row r="2" spans="1:2" x14ac:dyDescent="0.25">
      <c r="A2" s="10" t="s">
        <v>19</v>
      </c>
      <c r="B2" s="1">
        <v>2</v>
      </c>
    </row>
    <row r="3" spans="1:2" x14ac:dyDescent="0.25">
      <c r="A3" s="10" t="s">
        <v>20</v>
      </c>
      <c r="B3" s="1">
        <v>2</v>
      </c>
    </row>
    <row r="4" spans="1:2" x14ac:dyDescent="0.25">
      <c r="A4" s="10" t="s">
        <v>21</v>
      </c>
      <c r="B4" s="1">
        <v>2</v>
      </c>
    </row>
    <row r="5" spans="1:2" ht="15.75" thickBot="1" x14ac:dyDescent="0.3">
      <c r="A5" s="11" t="s">
        <v>22</v>
      </c>
      <c r="B5" s="2">
        <v>2</v>
      </c>
    </row>
  </sheetData>
  <sortState ref="A2:A4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19" sqref="E19"/>
    </sheetView>
  </sheetViews>
  <sheetFormatPr defaultRowHeight="15" x14ac:dyDescent="0.25"/>
  <cols>
    <col min="2" max="2" width="13.5703125" customWidth="1"/>
  </cols>
  <sheetData>
    <row r="1" spans="1:11" x14ac:dyDescent="0.25">
      <c r="J1" s="3"/>
      <c r="K1" s="3"/>
    </row>
    <row r="2" spans="1:11" x14ac:dyDescent="0.25">
      <c r="A2" s="7"/>
      <c r="B2" s="7"/>
      <c r="J2" s="8"/>
      <c r="K2" s="1"/>
    </row>
    <row r="3" spans="1:11" x14ac:dyDescent="0.25">
      <c r="J3" s="8"/>
      <c r="K3" s="1"/>
    </row>
    <row r="4" spans="1:11" x14ac:dyDescent="0.25">
      <c r="J4" s="8"/>
      <c r="K4" s="1"/>
    </row>
    <row r="5" spans="1:11" x14ac:dyDescent="0.25">
      <c r="J5" s="8"/>
      <c r="K5" s="1"/>
    </row>
    <row r="6" spans="1:11" x14ac:dyDescent="0.25">
      <c r="J6" s="8"/>
      <c r="K6" s="1"/>
    </row>
    <row r="7" spans="1:11" x14ac:dyDescent="0.25">
      <c r="J7" s="8"/>
      <c r="K7" s="1"/>
    </row>
    <row r="8" spans="1:11" ht="15.75" thickBot="1" x14ac:dyDescent="0.3">
      <c r="J8" s="2"/>
      <c r="K8" s="2"/>
    </row>
  </sheetData>
  <sortState ref="J2:J7">
    <sortCondition ref="J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8" sqref="H18"/>
    </sheetView>
  </sheetViews>
  <sheetFormatPr defaultRowHeight="15" x14ac:dyDescent="0.25"/>
  <cols>
    <col min="3" max="3" width="10.5703125" bestFit="1" customWidth="1"/>
    <col min="5" max="5" width="12.42578125" bestFit="1" customWidth="1"/>
    <col min="6" max="6" width="14.85546875" bestFit="1" customWidth="1"/>
  </cols>
  <sheetData>
    <row r="1" spans="1:6" x14ac:dyDescent="0.25">
      <c r="B1" t="s">
        <v>28</v>
      </c>
      <c r="C1" t="s">
        <v>29</v>
      </c>
      <c r="E1" t="s">
        <v>6</v>
      </c>
      <c r="F1" t="s">
        <v>8</v>
      </c>
    </row>
    <row r="2" spans="1:6" x14ac:dyDescent="0.25">
      <c r="A2" t="s">
        <v>26</v>
      </c>
      <c r="B2">
        <f>_xlfn.QUARTILE.INC(Adatok!G2:G9,1)</f>
        <v>2</v>
      </c>
      <c r="C2">
        <f>_xlfn.QUARTILE.INC(Adatok!I2:I9,1)</f>
        <v>4</v>
      </c>
      <c r="E2">
        <v>2</v>
      </c>
      <c r="F2">
        <v>3</v>
      </c>
    </row>
    <row r="3" spans="1:6" x14ac:dyDescent="0.25">
      <c r="A3" t="s">
        <v>12</v>
      </c>
      <c r="B3">
        <f>_xlfn.QUARTILE.INC(Adatok!G2:G9,2)</f>
        <v>2.5</v>
      </c>
      <c r="C3">
        <f>_xlfn.QUARTILE.INC(Adatok!I2:I9,2)</f>
        <v>5</v>
      </c>
      <c r="E3">
        <v>2</v>
      </c>
      <c r="F3">
        <v>4</v>
      </c>
    </row>
    <row r="4" spans="1:6" x14ac:dyDescent="0.25">
      <c r="A4" t="s">
        <v>27</v>
      </c>
      <c r="B4">
        <f>_xlfn.QUARTILE.INC(Adatok!G2:G9,3)</f>
        <v>4</v>
      </c>
      <c r="C4">
        <f>_xlfn.QUARTILE.INC(Adatok!I2:I9,3)</f>
        <v>5</v>
      </c>
      <c r="E4">
        <v>2</v>
      </c>
      <c r="F4">
        <v>4</v>
      </c>
    </row>
    <row r="5" spans="1:6" x14ac:dyDescent="0.25">
      <c r="E5">
        <v>2</v>
      </c>
      <c r="F5">
        <v>5</v>
      </c>
    </row>
    <row r="6" spans="1:6" x14ac:dyDescent="0.25">
      <c r="E6">
        <v>3</v>
      </c>
      <c r="F6">
        <v>5</v>
      </c>
    </row>
    <row r="7" spans="1:6" x14ac:dyDescent="0.25">
      <c r="E7">
        <v>4</v>
      </c>
      <c r="F7">
        <v>5</v>
      </c>
    </row>
    <row r="8" spans="1:6" x14ac:dyDescent="0.25">
      <c r="E8">
        <v>4</v>
      </c>
      <c r="F8">
        <v>5</v>
      </c>
    </row>
    <row r="9" spans="1:6" x14ac:dyDescent="0.25">
      <c r="E9">
        <v>5</v>
      </c>
      <c r="F9">
        <v>5</v>
      </c>
    </row>
    <row r="12" spans="1:6" x14ac:dyDescent="0.25">
      <c r="A12" t="s">
        <v>30</v>
      </c>
    </row>
  </sheetData>
  <sortState ref="E2:E9">
    <sortCondition ref="E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Adatok</vt:lpstr>
      <vt:lpstr>Hisztogram</vt:lpstr>
      <vt:lpstr>Pontdiagramok</vt:lpstr>
      <vt:lpstr>Valszám-adatbázis1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2012-02-21T16:04:20Z</dcterms:created>
  <dcterms:modified xsi:type="dcterms:W3CDTF">2012-02-26T20:40:30Z</dcterms:modified>
</cp:coreProperties>
</file>